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4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<sst xmlns="http://schemas.openxmlformats.org/spreadsheetml/2006/main" count="129" uniqueCount="122">
  <si>
    <t>Наименование показателя</t>
  </si>
  <si>
    <t>% исполнения</t>
  </si>
  <si>
    <t>Налог на имущество физических лиц</t>
  </si>
  <si>
    <t>ВСЕГО РАСХОДОВ: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</si>
  <si>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</si>
  <si>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</si>
  <si>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Жилищное хозяйство</t>
  </si>
  <si>
    <t xml:space="preserve">Коммунальное-хозяйство </t>
  </si>
  <si>
    <t>Благоустройство</t>
  </si>
  <si>
    <t>Управление архитектуры и градостроительства</t>
  </si>
  <si>
    <t>Осуществление полномочий по первичному воинскому учету</t>
  </si>
  <si>
    <t>Поддержка туристической деятельности</t>
  </si>
  <si>
    <t>КФСР</t>
  </si>
  <si>
    <t>0102</t>
  </si>
  <si>
    <t>0104</t>
  </si>
  <si>
    <t>0103</t>
  </si>
  <si>
    <t>01</t>
  </si>
  <si>
    <t>05</t>
  </si>
  <si>
    <t>0501</t>
  </si>
  <si>
    <t>0502</t>
  </si>
  <si>
    <t>0503</t>
  </si>
  <si>
    <t>0409</t>
  </si>
  <si>
    <t>1102</t>
  </si>
  <si>
    <t>0412</t>
  </si>
  <si>
    <t>0203</t>
  </si>
  <si>
    <t>Защита населения и территорий от чрезвычайных ситуаций природного и техногенного характера, гражданская оборона</t>
  </si>
  <si>
    <t>БЕЗВОЗМЕЗДНЫЕ ПОСТУПЛЕНИЯ</t>
  </si>
  <si>
    <t>0113</t>
  </si>
  <si>
    <t xml:space="preserve">Другие общегосударственные вопросы </t>
  </si>
  <si>
    <t>0801</t>
  </si>
  <si>
    <t>Культура</t>
  </si>
  <si>
    <t>Единый сельскохозяйственный налог</t>
  </si>
  <si>
    <t>Доходы - всего</t>
  </si>
  <si>
    <t>x</t>
  </si>
  <si>
    <t>-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</si>
  <si>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</si>
  <si>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</si>
  <si>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</si>
  <si>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</si>
  <si>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</si>
  <si>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</si>
  <si>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</si>
  <si>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</si>
  <si>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</si>
  <si>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</si>
  <si>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</si>
  <si>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</si>
  <si>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</si>
  <si>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</si>
  <si>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</si>
  <si>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</si>
  <si>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</si>
  <si>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</si>
  <si>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</si>
  <si>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000 10503000010000110</t>
  </si>
  <si>
    <t>000 10503010010000110</t>
  </si>
  <si>
    <t>НАЛОГИ НА ИМУЩЕСТВО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</si>
  <si>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</si>
  <si>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</si>
  <si>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</si>
  <si>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</si>
  <si>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</si>
  <si>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</si>
  <si>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</si>
  <si>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</si>
  <si>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</si>
  <si>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</si>
  <si>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</si>
  <si>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</si>
  <si>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</si>
  <si>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</si>
  <si>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</si>
  <si>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</si>
  <si>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</si>
  <si>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</si>
  <si>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</si>
  <si>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</si>
  <si>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</si>
  <si>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</si>
  <si>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000 20000000000000000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</si>
  <si>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</si>
  <si>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</si>
  <si>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</si>
  <si>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</si>
  <si>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 Наименование показателя</t>
  </si>
  <si>
    <t xml:space="preserve">Код дохода по бюджетной классификации </t>
  </si>
  <si>
    <t>Другие вопросы в области национальной экономики</t>
  </si>
  <si>
    <t>ОБЩЕГОСУДАРСТВЕННЫЕ ВОПРОСЫ</t>
  </si>
  <si>
    <t>ЖИЛИЩНО-КОММУНАЛЬНОЕ ХОЗЯЙСТВО</t>
  </si>
  <si>
    <t>ПРОЧИЕ НЕНАЛОГОВЫЕ ПОСТУПЛЕНИЯ</t>
  </si>
  <si>
    <t xml:space="preserve">  0000000000000000000</t>
  </si>
  <si>
    <t>0111</t>
  </si>
  <si>
    <t>Резервный фонд</t>
  </si>
  <si>
    <t>Главный специалист (экономист)</t>
  </si>
  <si>
    <t>Е.С. Джаппуева</t>
  </si>
  <si>
    <t>Физическая культура и спорт</t>
  </si>
  <si>
    <t xml:space="preserve"> </t>
  </si>
  <si>
    <t>1003</t>
  </si>
  <si>
    <t>Социальное обеспечение населения</t>
  </si>
  <si>
    <t>Субcидии бюджетам сельских поселений на реализацию программ формирования современной городской среды</t>
  </si>
  <si>
    <t>000 2025555100000150</t>
  </si>
  <si>
    <t>Дорожное хозяйство (дорожные фонды)</t>
  </si>
  <si>
    <t>Результат исполнения бюджета (дефицит/профицит)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</si>
  <si>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</si>
  <si>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Субвенции бюджетам сельских поселений на проведение Всероссийской переписи населения 2020 года
</t>
  </si>
  <si>
    <t>000 20235469100000150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</si>
  <si>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</si>
  <si>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000 20225299100000150</t>
  </si>
  <si>
    <t>0107</t>
  </si>
  <si>
    <t>Обеспечение проведения выборов и референдумов</t>
  </si>
  <si>
    <t xml:space="preserve">Ассигнования       2022 года      </t>
  </si>
  <si>
    <t>0310</t>
  </si>
  <si>
    <t xml:space="preserve">Приложение №1
к   Постановлению местной администрации сельского поселения Эльбрус
от 07.07.2022 г. №113
</t>
  </si>
  <si>
    <t xml:space="preserve">   Отчет об исполнении бюджета сельского поселения Эльбрус по доходам за 1 полугодие 2022 года</t>
  </si>
  <si>
    <t>ДОХОДЫ ОТ ОКАЗАНИЯ ПЛАТНЫХ УСЛУГ (РАБОТ) И КОМПЕНСАЦИИ ЗАТРАТ ГОСУДАРСТВА</t>
  </si>
  <si>
    <t xml:space="preserve">000 11302995100000130 
</t>
  </si>
  <si>
    <t xml:space="preserve">Приложение №2
к   Постановлению местной администрации сельского поселения Эльбрус
от 07.07.2022 г. №113
</t>
  </si>
  <si>
    <t xml:space="preserve"> Отчет об исполнении бюджета сельского поселения Эльбрус по расходам за 1 полугодие 2022 года</t>
  </si>
  <si>
    <t>Исполнено                   в 1 полугодии 2022 года</t>
  </si>
  <si>
    <t>Исполнено                       в 1 полугодии 2022 года</t>
  </si>
  <si>
    <t>Численность муниципальных служащих -  13 чел.</t>
  </si>
  <si>
    <t>ФОТ за 1 полугодие 2022 года с учетом страховых взносов составляет -  3 334 554,14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</si>
</sst>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?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172" fontId="5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vertical="center"/>
      <protection/>
    </xf>
    <xf numFmtId="0" fontId="51" fillId="0" borderId="10" xfId="0" applyFont="1" applyBorder="1" applyAlignment="1">
      <alignment horizontal="right" vertical="center"/>
    </xf>
    <xf numFmtId="172" fontId="51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horizontal="left"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4" fontId="48" fillId="0" borderId="0" xfId="0" applyNumberFormat="1" applyFont="1" applyAlignment="1">
      <alignment vertical="center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center"/>
    </xf>
    <xf numFmtId="4" fontId="50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 vertical="center"/>
    </xf>
    <xf numFmtId="172" fontId="50" fillId="0" borderId="10" xfId="0" applyNumberFormat="1" applyFont="1" applyBorder="1" applyAlignment="1">
      <alignment vertical="center"/>
    </xf>
    <xf numFmtId="172" fontId="51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" fontId="39" fillId="0" borderId="0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172" fontId="51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4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9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2">
      <selection activeCell="F5" sqref="F5:F11"/>
    </sheetView>
  </sheetViews>
  <sheetFormatPr defaultColWidth="9.140625" defaultRowHeight="15"/>
  <cols>
    <col min="1" max="1" width="9.421875" style="0" customWidth="1"/>
    <col min="2" max="2" width="43.421875" style="0" customWidth="1"/>
    <col min="3" max="3" width="22.8515625" style="0" customWidth="1"/>
    <col min="4" max="4" width="1.8515625" style="0" customWidth="1"/>
    <col min="5" max="5" width="16.140625" style="0" customWidth="1"/>
    <col min="6" max="6" width="15.7109375" style="0" customWidth="1"/>
    <col min="7" max="7" width="11.8515625" style="0" customWidth="1"/>
    <col min="8" max="8" width="4.7109375" style="0" customWidth="1"/>
    <col min="9" max="9" width="25.140625" style="1" customWidth="1"/>
    <col min="10" max="16384" width="9.140625" style="1" customWidth="1"/>
  </cols>
  <sheetData>
    <row r="1" ht="18.75" hidden="1"/>
    <row r="2" spans="4:7" ht="85.5" customHeight="1">
      <c r="D2" s="51" t="s">
        <v>112</v>
      </c>
      <c r="E2" s="52"/>
      <c r="F2" s="52"/>
      <c r="G2" s="53"/>
    </row>
    <row r="3" spans="2:8" ht="18.75">
      <c r="B3" s="50" t="s">
        <v>113</v>
      </c>
      <c r="C3" s="50"/>
      <c r="D3" s="50"/>
      <c r="E3" s="50"/>
      <c r="F3" s="50"/>
      <c r="G3" s="50"/>
      <c r="H3" s="50"/>
    </row>
    <row r="4" spans="2:8" ht="12.75" customHeight="1">
      <c r="B4" s="13"/>
      <c r="C4" s="13"/>
      <c r="D4" s="13"/>
      <c r="E4" s="13"/>
      <c r="F4" s="13"/>
      <c r="G4" s="13"/>
      <c r="H4" s="13"/>
    </row>
    <row r="5" spans="2:7" ht="18.75" customHeight="1">
      <c r="B5" s="56" t="s">
        <v>84</v>
      </c>
      <c r="C5" s="59" t="s">
        <v>85</v>
      </c>
      <c r="D5" s="60"/>
      <c r="E5" s="47" t="s">
        <v>110</v>
      </c>
      <c r="F5" s="47" t="s">
        <v>118</v>
      </c>
      <c r="G5" s="47" t="s">
        <v>1</v>
      </c>
    </row>
    <row r="6" spans="2:7" ht="18.75">
      <c r="B6" s="57"/>
      <c r="C6" s="61"/>
      <c r="D6" s="62"/>
      <c r="E6" s="47"/>
      <c r="F6" s="47"/>
      <c r="G6" s="47"/>
    </row>
    <row r="7" spans="2:7" ht="18.75">
      <c r="B7" s="57"/>
      <c r="C7" s="61"/>
      <c r="D7" s="62"/>
      <c r="E7" s="47"/>
      <c r="F7" s="47"/>
      <c r="G7" s="47"/>
    </row>
    <row r="8" spans="2:7" ht="18.75">
      <c r="B8" s="57"/>
      <c r="C8" s="61"/>
      <c r="D8" s="62"/>
      <c r="E8" s="47"/>
      <c r="F8" s="47"/>
      <c r="G8" s="47"/>
    </row>
    <row r="9" spans="2:7" ht="0.75" customHeight="1">
      <c r="B9" s="57"/>
      <c r="C9" s="61"/>
      <c r="D9" s="62"/>
      <c r="E9" s="47"/>
      <c r="F9" s="47"/>
      <c r="G9" s="47"/>
    </row>
    <row r="10" spans="2:7" ht="12.75" customHeight="1" hidden="1">
      <c r="B10" s="57"/>
      <c r="C10" s="61"/>
      <c r="D10" s="62"/>
      <c r="E10" s="47"/>
      <c r="F10" s="47"/>
      <c r="G10" s="47"/>
    </row>
    <row r="11" spans="2:7" ht="18.75" customHeight="1" hidden="1">
      <c r="B11" s="58"/>
      <c r="C11" s="63"/>
      <c r="D11" s="64"/>
      <c r="E11" s="47"/>
      <c r="F11" s="47"/>
      <c r="G11" s="47"/>
    </row>
    <row r="12" spans="2:7" ht="18.75">
      <c r="B12" s="5" t="s">
        <v>32</v>
      </c>
      <c r="C12" s="65" t="s">
        <v>33</v>
      </c>
      <c r="D12" s="66"/>
      <c r="E12" s="8">
        <f>SUM(E14+E39)</f>
        <v>30956488.08</v>
      </c>
      <c r="F12" s="8">
        <f>SUM(F14+F39)</f>
        <v>14573931.719999999</v>
      </c>
      <c r="G12" s="9">
        <f>F12/E12*100%</f>
        <v>0.47078763205751856</v>
      </c>
    </row>
    <row r="13" spans="2:7" ht="18.75">
      <c r="B13" s="6" t="s">
        <v>35</v>
      </c>
      <c r="C13" s="45"/>
      <c r="D13" s="46"/>
      <c r="E13" s="10"/>
      <c r="F13" s="10"/>
      <c r="G13" s="11"/>
    </row>
    <row r="14" spans="2:9" ht="18.75">
      <c r="B14" s="6" t="s">
        <v>36</v>
      </c>
      <c r="C14" s="45" t="s">
        <v>37</v>
      </c>
      <c r="D14" s="46"/>
      <c r="E14" s="10">
        <v>30433302.27</v>
      </c>
      <c r="F14" s="10">
        <v>14456220.2</v>
      </c>
      <c r="G14" s="12">
        <f aca="true" t="shared" si="0" ref="G14:G21">F14/E14*100%</f>
        <v>0.47501319678510195</v>
      </c>
      <c r="I14" s="26"/>
    </row>
    <row r="15" spans="2:7" ht="18.75">
      <c r="B15" s="6" t="s">
        <v>38</v>
      </c>
      <c r="C15" s="45" t="s">
        <v>39</v>
      </c>
      <c r="D15" s="46"/>
      <c r="E15" s="10">
        <v>6073905.44</v>
      </c>
      <c r="F15" s="10">
        <v>4218880.07</v>
      </c>
      <c r="G15" s="12">
        <f t="shared" si="0"/>
        <v>0.6945910027206482</v>
      </c>
    </row>
    <row r="16" spans="2:7" ht="36">
      <c r="B16" s="6" t="s">
        <v>40</v>
      </c>
      <c r="C16" s="45" t="s">
        <v>41</v>
      </c>
      <c r="D16" s="46"/>
      <c r="E16" s="10">
        <v>105580</v>
      </c>
      <c r="F16" s="10">
        <v>27229.93</v>
      </c>
      <c r="G16" s="12">
        <f>F16/E16*100%</f>
        <v>0.2579080318242091</v>
      </c>
    </row>
    <row r="17" spans="2:7" ht="36">
      <c r="B17" s="6" t="s">
        <v>42</v>
      </c>
      <c r="C17" s="45" t="s">
        <v>43</v>
      </c>
      <c r="D17" s="46"/>
      <c r="E17" s="10">
        <v>105580</v>
      </c>
      <c r="F17" s="10">
        <v>57180.33</v>
      </c>
      <c r="G17" s="12">
        <f t="shared" si="0"/>
        <v>0.5415829702595188</v>
      </c>
    </row>
    <row r="18" spans="2:7" ht="72">
      <c r="B18" s="6" t="s">
        <v>44</v>
      </c>
      <c r="C18" s="45" t="s">
        <v>45</v>
      </c>
      <c r="D18" s="46"/>
      <c r="E18" s="10">
        <v>47740</v>
      </c>
      <c r="F18" s="10">
        <v>28145.4</v>
      </c>
      <c r="G18" s="12">
        <f t="shared" si="0"/>
        <v>0.5895559279430247</v>
      </c>
    </row>
    <row r="19" spans="2:7" ht="84">
      <c r="B19" s="7" t="s">
        <v>46</v>
      </c>
      <c r="C19" s="45" t="s">
        <v>47</v>
      </c>
      <c r="D19" s="46"/>
      <c r="E19" s="10">
        <v>260</v>
      </c>
      <c r="F19" s="10">
        <v>165.69</v>
      </c>
      <c r="G19" s="12">
        <f>F19/E19*100%</f>
        <v>0.6372692307692308</v>
      </c>
    </row>
    <row r="20" spans="2:7" ht="72">
      <c r="B20" s="6" t="s">
        <v>48</v>
      </c>
      <c r="C20" s="45" t="s">
        <v>49</v>
      </c>
      <c r="D20" s="46"/>
      <c r="E20" s="10">
        <v>63570</v>
      </c>
      <c r="F20" s="10">
        <v>32421.65</v>
      </c>
      <c r="G20" s="12">
        <f t="shared" si="0"/>
        <v>0.5100149441560484</v>
      </c>
    </row>
    <row r="21" spans="2:7" ht="72">
      <c r="B21" s="6" t="s">
        <v>50</v>
      </c>
      <c r="C21" s="45" t="s">
        <v>51</v>
      </c>
      <c r="D21" s="46"/>
      <c r="E21" s="10">
        <v>-5990</v>
      </c>
      <c r="F21" s="10">
        <v>-3552.41</v>
      </c>
      <c r="G21" s="12">
        <f t="shared" si="0"/>
        <v>0.5930567612687813</v>
      </c>
    </row>
    <row r="22" spans="2:7" ht="18.75">
      <c r="B22" s="6" t="s">
        <v>52</v>
      </c>
      <c r="C22" s="45" t="s">
        <v>53</v>
      </c>
      <c r="D22" s="46"/>
      <c r="E22" s="10">
        <v>0</v>
      </c>
      <c r="F22" s="10">
        <v>0</v>
      </c>
      <c r="G22" s="12">
        <v>0</v>
      </c>
    </row>
    <row r="23" spans="2:7" ht="0.75" customHeight="1" hidden="1">
      <c r="B23" s="6" t="s">
        <v>31</v>
      </c>
      <c r="C23" s="45" t="s">
        <v>54</v>
      </c>
      <c r="D23" s="46"/>
      <c r="E23" s="10">
        <v>0</v>
      </c>
      <c r="F23" s="10">
        <v>0</v>
      </c>
      <c r="G23" s="12">
        <v>0</v>
      </c>
    </row>
    <row r="24" spans="2:7" ht="18.75" hidden="1">
      <c r="B24" s="6" t="s">
        <v>31</v>
      </c>
      <c r="C24" s="45" t="s">
        <v>55</v>
      </c>
      <c r="D24" s="46"/>
      <c r="E24" s="10" t="s">
        <v>34</v>
      </c>
      <c r="F24" s="10">
        <v>0</v>
      </c>
      <c r="G24" s="12">
        <v>0</v>
      </c>
    </row>
    <row r="25" spans="2:9" ht="18.75">
      <c r="B25" s="6" t="s">
        <v>56</v>
      </c>
      <c r="C25" s="45" t="s">
        <v>57</v>
      </c>
      <c r="D25" s="46"/>
      <c r="E25" s="10">
        <v>23028676.31</v>
      </c>
      <c r="F25" s="10">
        <v>9697913.28</v>
      </c>
      <c r="G25" s="12">
        <f aca="true" t="shared" si="1" ref="G25:G42">F25/E25*100%</f>
        <v>0.4211233485351812</v>
      </c>
      <c r="I25" s="26"/>
    </row>
    <row r="26" spans="2:7" ht="18.75">
      <c r="B26" s="6" t="s">
        <v>2</v>
      </c>
      <c r="C26" s="45" t="s">
        <v>58</v>
      </c>
      <c r="D26" s="46"/>
      <c r="E26" s="10">
        <v>500000</v>
      </c>
      <c r="F26" s="10">
        <v>1030487.48</v>
      </c>
      <c r="G26" s="12">
        <f t="shared" si="1"/>
        <v>2.06097496</v>
      </c>
    </row>
    <row r="27" spans="2:7" ht="48">
      <c r="B27" s="6" t="s">
        <v>59</v>
      </c>
      <c r="C27" s="45" t="s">
        <v>60</v>
      </c>
      <c r="D27" s="46"/>
      <c r="E27" s="10">
        <v>500000</v>
      </c>
      <c r="F27" s="10">
        <v>1030487.48</v>
      </c>
      <c r="G27" s="12">
        <f t="shared" si="1"/>
        <v>2.06097496</v>
      </c>
    </row>
    <row r="28" spans="2:7" ht="18.75">
      <c r="B28" s="6" t="s">
        <v>61</v>
      </c>
      <c r="C28" s="45" t="s">
        <v>62</v>
      </c>
      <c r="D28" s="46"/>
      <c r="E28" s="10">
        <v>22528676.31</v>
      </c>
      <c r="F28" s="10">
        <v>8667425.8</v>
      </c>
      <c r="G28" s="12">
        <f t="shared" si="1"/>
        <v>0.38472858683458094</v>
      </c>
    </row>
    <row r="29" spans="2:7" ht="18.75">
      <c r="B29" s="6" t="s">
        <v>63</v>
      </c>
      <c r="C29" s="45" t="s">
        <v>64</v>
      </c>
      <c r="D29" s="46"/>
      <c r="E29" s="10">
        <v>20528676.31</v>
      </c>
      <c r="F29" s="10">
        <v>7377129.12</v>
      </c>
      <c r="G29" s="12">
        <f t="shared" si="1"/>
        <v>0.35935727216890395</v>
      </c>
    </row>
    <row r="30" spans="2:7" ht="36">
      <c r="B30" s="6" t="s">
        <v>65</v>
      </c>
      <c r="C30" s="45" t="s">
        <v>66</v>
      </c>
      <c r="D30" s="46"/>
      <c r="E30" s="10">
        <v>20528676.31</v>
      </c>
      <c r="F30" s="10">
        <v>3716639.13</v>
      </c>
      <c r="G30" s="12">
        <f t="shared" si="1"/>
        <v>0.18104621427488424</v>
      </c>
    </row>
    <row r="31" spans="2:7" ht="18.75">
      <c r="B31" s="6" t="s">
        <v>67</v>
      </c>
      <c r="C31" s="45" t="s">
        <v>68</v>
      </c>
      <c r="D31" s="46"/>
      <c r="E31" s="10">
        <v>2000000</v>
      </c>
      <c r="F31" s="10">
        <v>1290296.68</v>
      </c>
      <c r="G31" s="12">
        <f t="shared" si="1"/>
        <v>0.64514834</v>
      </c>
    </row>
    <row r="32" spans="2:7" ht="36">
      <c r="B32" s="6" t="s">
        <v>69</v>
      </c>
      <c r="C32" s="45" t="s">
        <v>70</v>
      </c>
      <c r="D32" s="46"/>
      <c r="E32" s="10">
        <v>2000000</v>
      </c>
      <c r="F32" s="10">
        <v>777621.64</v>
      </c>
      <c r="G32" s="12">
        <f t="shared" si="1"/>
        <v>0.38881082</v>
      </c>
    </row>
    <row r="33" spans="2:7" ht="36">
      <c r="B33" s="6" t="s">
        <v>71</v>
      </c>
      <c r="C33" s="45" t="s">
        <v>72</v>
      </c>
      <c r="D33" s="46"/>
      <c r="E33" s="10">
        <v>1000000</v>
      </c>
      <c r="F33" s="10">
        <v>452196</v>
      </c>
      <c r="G33" s="12">
        <f t="shared" si="1"/>
        <v>0.452196</v>
      </c>
    </row>
    <row r="34" spans="2:7" ht="83.25" customHeight="1">
      <c r="B34" s="6" t="s">
        <v>73</v>
      </c>
      <c r="C34" s="45" t="s">
        <v>74</v>
      </c>
      <c r="D34" s="46"/>
      <c r="E34" s="10">
        <v>1000000</v>
      </c>
      <c r="F34" s="10">
        <v>326714.9</v>
      </c>
      <c r="G34" s="12">
        <f t="shared" si="1"/>
        <v>0.32671490000000003</v>
      </c>
    </row>
    <row r="35" spans="2:7" ht="27.75" customHeight="1">
      <c r="B35" s="6" t="s">
        <v>114</v>
      </c>
      <c r="C35" s="48" t="s">
        <v>115</v>
      </c>
      <c r="D35" s="49"/>
      <c r="E35" s="10">
        <v>25140.52</v>
      </c>
      <c r="F35" s="10">
        <v>25140.52</v>
      </c>
      <c r="G35" s="12">
        <f t="shared" si="1"/>
        <v>1</v>
      </c>
    </row>
    <row r="36" spans="2:7" ht="24">
      <c r="B36" s="6" t="s">
        <v>75</v>
      </c>
      <c r="C36" s="45" t="s">
        <v>76</v>
      </c>
      <c r="D36" s="46"/>
      <c r="E36" s="10">
        <v>200000</v>
      </c>
      <c r="F36" s="10">
        <v>4910</v>
      </c>
      <c r="G36" s="12">
        <f t="shared" si="1"/>
        <v>0.02455</v>
      </c>
    </row>
    <row r="37" spans="2:7" ht="60">
      <c r="B37" s="6" t="s">
        <v>77</v>
      </c>
      <c r="C37" s="45" t="s">
        <v>78</v>
      </c>
      <c r="D37" s="46"/>
      <c r="E37" s="10">
        <v>200000</v>
      </c>
      <c r="F37" s="10">
        <v>0</v>
      </c>
      <c r="G37" s="12">
        <f t="shared" si="1"/>
        <v>0</v>
      </c>
    </row>
    <row r="38" spans="2:7" ht="18.75">
      <c r="B38" s="6" t="s">
        <v>89</v>
      </c>
      <c r="C38" s="27" t="s">
        <v>90</v>
      </c>
      <c r="D38" s="28"/>
      <c r="E38" s="10">
        <v>0</v>
      </c>
      <c r="F38" s="10">
        <v>0</v>
      </c>
      <c r="G38" s="12">
        <v>0</v>
      </c>
    </row>
    <row r="39" spans="2:7" ht="18.75">
      <c r="B39" s="6" t="s">
        <v>26</v>
      </c>
      <c r="C39" s="45" t="s">
        <v>79</v>
      </c>
      <c r="D39" s="46"/>
      <c r="E39" s="10">
        <f>SUM(E40:E44)</f>
        <v>523185.81</v>
      </c>
      <c r="F39" s="10">
        <v>117711.52</v>
      </c>
      <c r="G39" s="12">
        <f t="shared" si="1"/>
        <v>0.22498989412576004</v>
      </c>
    </row>
    <row r="40" spans="2:7" ht="22.5" customHeight="1">
      <c r="B40" s="6" t="s">
        <v>80</v>
      </c>
      <c r="C40" s="45" t="s">
        <v>81</v>
      </c>
      <c r="D40" s="46"/>
      <c r="E40" s="10">
        <v>276591</v>
      </c>
      <c r="F40" s="10">
        <v>0</v>
      </c>
      <c r="G40" s="12">
        <f t="shared" si="1"/>
        <v>0</v>
      </c>
    </row>
    <row r="41" spans="2:7" ht="75" customHeight="1" hidden="1">
      <c r="B41" s="6" t="s">
        <v>106</v>
      </c>
      <c r="C41" s="27" t="s">
        <v>107</v>
      </c>
      <c r="D41" s="28"/>
      <c r="E41" s="10">
        <v>0</v>
      </c>
      <c r="F41" s="10">
        <v>0</v>
      </c>
      <c r="G41" s="12" t="e">
        <f t="shared" si="1"/>
        <v>#DIV/0!</v>
      </c>
    </row>
    <row r="42" spans="2:7" ht="36" hidden="1">
      <c r="B42" s="6" t="s">
        <v>99</v>
      </c>
      <c r="C42" s="45" t="s">
        <v>100</v>
      </c>
      <c r="D42" s="46"/>
      <c r="E42" s="10">
        <v>0</v>
      </c>
      <c r="F42" s="10">
        <v>0</v>
      </c>
      <c r="G42" s="12" t="e">
        <f t="shared" si="1"/>
        <v>#DIV/0!</v>
      </c>
    </row>
    <row r="43" spans="2:7" ht="46.5" customHeight="1">
      <c r="B43" s="6" t="s">
        <v>82</v>
      </c>
      <c r="C43" s="27" t="s">
        <v>83</v>
      </c>
      <c r="D43" s="28"/>
      <c r="E43" s="10">
        <v>246594.81</v>
      </c>
      <c r="F43" s="10">
        <v>117711.52</v>
      </c>
      <c r="G43" s="12">
        <f>F43/E43*100%</f>
        <v>0.4773479214749086</v>
      </c>
    </row>
    <row r="44" spans="2:7" ht="48" customHeight="1" hidden="1">
      <c r="B44" s="6" t="s">
        <v>104</v>
      </c>
      <c r="C44" s="54" t="s">
        <v>105</v>
      </c>
      <c r="D44" s="54"/>
      <c r="E44" s="10">
        <v>0</v>
      </c>
      <c r="F44" s="10">
        <v>0</v>
      </c>
      <c r="G44" s="12"/>
    </row>
    <row r="45" spans="1:8" ht="18.75">
      <c r="A45" s="4"/>
      <c r="B45" s="37"/>
      <c r="C45" s="55"/>
      <c r="D45" s="55"/>
      <c r="E45" s="39"/>
      <c r="F45" s="39"/>
      <c r="G45" s="40"/>
      <c r="H45" s="4"/>
    </row>
    <row r="46" spans="2:7" ht="18.75">
      <c r="B46" s="37"/>
      <c r="C46" s="38"/>
      <c r="D46" s="38"/>
      <c r="E46" s="39"/>
      <c r="F46" s="39"/>
      <c r="G46" s="40"/>
    </row>
    <row r="47" spans="2:3" ht="18.75">
      <c r="B47" s="29" t="s">
        <v>93</v>
      </c>
      <c r="C47" s="30" t="s">
        <v>94</v>
      </c>
    </row>
  </sheetData>
  <sheetProtection/>
  <mergeCells count="38">
    <mergeCell ref="C44:D44"/>
    <mergeCell ref="C45:D45"/>
    <mergeCell ref="B5:B11"/>
    <mergeCell ref="C5:D11"/>
    <mergeCell ref="C12:D12"/>
    <mergeCell ref="C13:D13"/>
    <mergeCell ref="C14:D14"/>
    <mergeCell ref="C30:D30"/>
    <mergeCell ref="C21:D21"/>
    <mergeCell ref="C22:D22"/>
    <mergeCell ref="B3:H3"/>
    <mergeCell ref="D2:G2"/>
    <mergeCell ref="C26:D26"/>
    <mergeCell ref="C27:D27"/>
    <mergeCell ref="C28:D28"/>
    <mergeCell ref="C23:D23"/>
    <mergeCell ref="C24:D24"/>
    <mergeCell ref="C25:D25"/>
    <mergeCell ref="C20:D20"/>
    <mergeCell ref="G5:G11"/>
    <mergeCell ref="F5:F11"/>
    <mergeCell ref="C15:D15"/>
    <mergeCell ref="C16:D16"/>
    <mergeCell ref="C17:D17"/>
    <mergeCell ref="C18:D18"/>
    <mergeCell ref="C36:D36"/>
    <mergeCell ref="C32:D32"/>
    <mergeCell ref="C33:D33"/>
    <mergeCell ref="C34:D34"/>
    <mergeCell ref="C19:D19"/>
    <mergeCell ref="C29:D29"/>
    <mergeCell ref="C31:D31"/>
    <mergeCell ref="C40:D40"/>
    <mergeCell ref="C42:D42"/>
    <mergeCell ref="E5:E11"/>
    <mergeCell ref="C37:D37"/>
    <mergeCell ref="C39:D39"/>
    <mergeCell ref="C35:D35"/>
  </mergeCells>
  <conditionalFormatting sqref="F13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PageLayoutView="0" workbookViewId="0" topLeftCell="A26">
      <selection activeCell="B32" sqref="B32:D32"/>
    </sheetView>
  </sheetViews>
  <sheetFormatPr defaultColWidth="9.140625" defaultRowHeight="15"/>
  <cols>
    <col min="1" max="1" width="9.28125" style="0" customWidth="1"/>
    <col min="2" max="2" width="10.28125" style="0" customWidth="1"/>
    <col min="3" max="3" width="54.00390625" style="0" customWidth="1"/>
    <col min="4" max="4" width="16.57421875" style="0" customWidth="1"/>
    <col min="5" max="5" width="15.7109375" style="0" customWidth="1"/>
    <col min="6" max="6" width="13.28125" style="0" customWidth="1"/>
    <col min="9" max="9" width="14.421875" style="0" customWidth="1"/>
  </cols>
  <sheetData>
    <row r="1" spans="4:6" ht="97.5" customHeight="1">
      <c r="D1" s="74" t="s">
        <v>116</v>
      </c>
      <c r="E1" s="75"/>
      <c r="F1" s="75"/>
    </row>
    <row r="2" spans="2:7" ht="38.25" customHeight="1">
      <c r="B2" s="50" t="s">
        <v>117</v>
      </c>
      <c r="C2" s="50"/>
      <c r="D2" s="50"/>
      <c r="E2" s="50"/>
      <c r="F2" s="50"/>
      <c r="G2" s="50"/>
    </row>
    <row r="3" ht="39.75" customHeight="1"/>
    <row r="4" ht="12" customHeight="1"/>
    <row r="5" spans="2:6" ht="15" customHeight="1">
      <c r="B5" s="76" t="s">
        <v>12</v>
      </c>
      <c r="C5" s="47" t="s">
        <v>0</v>
      </c>
      <c r="D5" s="76" t="s">
        <v>110</v>
      </c>
      <c r="E5" s="76" t="s">
        <v>119</v>
      </c>
      <c r="F5" s="47" t="s">
        <v>1</v>
      </c>
    </row>
    <row r="6" spans="2:6" ht="15" customHeight="1">
      <c r="B6" s="77"/>
      <c r="C6" s="47"/>
      <c r="D6" s="77"/>
      <c r="E6" s="77"/>
      <c r="F6" s="47"/>
    </row>
    <row r="7" spans="2:6" ht="21" customHeight="1">
      <c r="B7" s="77"/>
      <c r="C7" s="47"/>
      <c r="D7" s="77"/>
      <c r="E7" s="78"/>
      <c r="F7" s="76"/>
    </row>
    <row r="8" spans="2:6" ht="20.25" customHeight="1">
      <c r="B8" s="14"/>
      <c r="C8" s="15" t="s">
        <v>3</v>
      </c>
      <c r="D8" s="31">
        <f>SUM(D9+D16+D17+D18+D19+D20+D21+D22+D26+D27+D28)</f>
        <v>58619774.39999999</v>
      </c>
      <c r="E8" s="31">
        <f>SUM(E9+E16+E17+E18+E19+E20+E21+E22+E26+E27+E28)</f>
        <v>17406692.81</v>
      </c>
      <c r="F8" s="33">
        <f>E8/D8*100%</f>
        <v>0.2969423370895812</v>
      </c>
    </row>
    <row r="9" spans="2:6" ht="18" customHeight="1">
      <c r="B9" s="18" t="s">
        <v>16</v>
      </c>
      <c r="C9" s="17" t="s">
        <v>87</v>
      </c>
      <c r="D9" s="32">
        <f>SUM(D10:D15)</f>
        <v>22227603.069999997</v>
      </c>
      <c r="E9" s="32">
        <f>SUM(E10:E15)</f>
        <v>7013171.29</v>
      </c>
      <c r="F9" s="34">
        <f aca="true" t="shared" si="0" ref="F9:F28">E9/D9*100%</f>
        <v>0.31551630951451937</v>
      </c>
    </row>
    <row r="10" spans="2:6" ht="27.75" customHeight="1">
      <c r="B10" s="16" t="s">
        <v>13</v>
      </c>
      <c r="C10" s="17" t="s">
        <v>4</v>
      </c>
      <c r="D10" s="32">
        <v>1537208</v>
      </c>
      <c r="E10" s="32">
        <v>664316.05</v>
      </c>
      <c r="F10" s="34">
        <f t="shared" si="0"/>
        <v>0.43215755447538656</v>
      </c>
    </row>
    <row r="11" spans="2:6" ht="42" customHeight="1">
      <c r="B11" s="18" t="s">
        <v>15</v>
      </c>
      <c r="C11" s="17" t="s">
        <v>103</v>
      </c>
      <c r="D11" s="32">
        <v>1284217</v>
      </c>
      <c r="E11" s="32">
        <v>635378.24</v>
      </c>
      <c r="F11" s="34">
        <f t="shared" si="0"/>
        <v>0.49475925018902567</v>
      </c>
    </row>
    <row r="12" spans="2:6" ht="39" customHeight="1">
      <c r="B12" s="18" t="s">
        <v>14</v>
      </c>
      <c r="C12" s="17" t="s">
        <v>5</v>
      </c>
      <c r="D12" s="32">
        <v>16266189.37</v>
      </c>
      <c r="E12" s="32">
        <v>5696373.1</v>
      </c>
      <c r="F12" s="34">
        <f t="shared" si="0"/>
        <v>0.35019714638917915</v>
      </c>
    </row>
    <row r="13" spans="2:6" ht="23.25" customHeight="1" hidden="1">
      <c r="B13" s="18" t="s">
        <v>108</v>
      </c>
      <c r="C13" s="17" t="s">
        <v>109</v>
      </c>
      <c r="D13" s="32">
        <v>0</v>
      </c>
      <c r="E13" s="32">
        <v>0</v>
      </c>
      <c r="F13" s="34" t="e">
        <f t="shared" si="0"/>
        <v>#DIV/0!</v>
      </c>
    </row>
    <row r="14" spans="2:6" ht="21" customHeight="1">
      <c r="B14" s="18" t="s">
        <v>91</v>
      </c>
      <c r="C14" s="17" t="s">
        <v>92</v>
      </c>
      <c r="D14" s="32">
        <v>431000</v>
      </c>
      <c r="E14" s="32">
        <v>0</v>
      </c>
      <c r="F14" s="34">
        <v>0</v>
      </c>
    </row>
    <row r="15" spans="2:6" ht="18.75" customHeight="1">
      <c r="B15" s="18" t="s">
        <v>27</v>
      </c>
      <c r="C15" s="17" t="s">
        <v>28</v>
      </c>
      <c r="D15" s="32">
        <v>2708988.7</v>
      </c>
      <c r="E15" s="32">
        <v>17103.9</v>
      </c>
      <c r="F15" s="34">
        <f t="shared" si="0"/>
        <v>0.0063137583408893515</v>
      </c>
    </row>
    <row r="16" spans="2:6" ht="27" customHeight="1">
      <c r="B16" s="18" t="s">
        <v>24</v>
      </c>
      <c r="C16" s="17" t="s">
        <v>10</v>
      </c>
      <c r="D16" s="32">
        <v>246594.81</v>
      </c>
      <c r="E16" s="32">
        <v>117711.52</v>
      </c>
      <c r="F16" s="34">
        <f t="shared" si="0"/>
        <v>0.4773479214749086</v>
      </c>
    </row>
    <row r="17" spans="2:6" ht="33" customHeight="1">
      <c r="B17" s="18" t="s">
        <v>111</v>
      </c>
      <c r="C17" s="17" t="s">
        <v>25</v>
      </c>
      <c r="D17" s="32">
        <v>1250000</v>
      </c>
      <c r="E17" s="32">
        <v>0</v>
      </c>
      <c r="F17" s="34">
        <f t="shared" si="0"/>
        <v>0</v>
      </c>
    </row>
    <row r="18" spans="2:8" ht="21.75" customHeight="1">
      <c r="B18" s="18" t="s">
        <v>21</v>
      </c>
      <c r="C18" s="17" t="s">
        <v>101</v>
      </c>
      <c r="D18" s="42">
        <v>3064112.58</v>
      </c>
      <c r="E18" s="42">
        <v>300000</v>
      </c>
      <c r="F18" s="43">
        <f t="shared" si="0"/>
        <v>0.09790762975164574</v>
      </c>
      <c r="G18" s="41"/>
      <c r="H18" s="41"/>
    </row>
    <row r="19" spans="2:6" ht="19.5" customHeight="1">
      <c r="B19" s="18" t="s">
        <v>23</v>
      </c>
      <c r="C19" s="17" t="s">
        <v>86</v>
      </c>
      <c r="D19" s="32">
        <v>1200000</v>
      </c>
      <c r="E19" s="32">
        <v>5000</v>
      </c>
      <c r="F19" s="34">
        <v>0</v>
      </c>
    </row>
    <row r="20" spans="2:9" ht="21" customHeight="1">
      <c r="B20" s="18" t="s">
        <v>23</v>
      </c>
      <c r="C20" s="17" t="s">
        <v>11</v>
      </c>
      <c r="D20" s="32">
        <v>2933669.52</v>
      </c>
      <c r="E20" s="32">
        <v>1734832.27</v>
      </c>
      <c r="F20" s="34">
        <f t="shared" si="0"/>
        <v>0.5913523176939167</v>
      </c>
      <c r="I20" s="79"/>
    </row>
    <row r="21" spans="2:9" ht="18.75" customHeight="1">
      <c r="B21" s="18" t="s">
        <v>23</v>
      </c>
      <c r="C21" s="17" t="s">
        <v>9</v>
      </c>
      <c r="D21" s="32">
        <v>2355000</v>
      </c>
      <c r="E21" s="32">
        <v>744734.99</v>
      </c>
      <c r="F21" s="34">
        <f t="shared" si="0"/>
        <v>0.3162356645435244</v>
      </c>
      <c r="G21" s="23"/>
      <c r="I21" s="79"/>
    </row>
    <row r="22" spans="2:6" ht="17.25" customHeight="1">
      <c r="B22" s="18" t="s">
        <v>17</v>
      </c>
      <c r="C22" s="17" t="s">
        <v>88</v>
      </c>
      <c r="D22" s="32">
        <f>SUM(D23+D24+D25)</f>
        <v>11273794.42</v>
      </c>
      <c r="E22" s="32">
        <f>SUM(E23:E25)</f>
        <v>1001815.86</v>
      </c>
      <c r="F22" s="34">
        <f t="shared" si="0"/>
        <v>0.08886234950521654</v>
      </c>
    </row>
    <row r="23" spans="2:6" ht="16.5" customHeight="1">
      <c r="B23" s="18" t="s">
        <v>18</v>
      </c>
      <c r="C23" s="17" t="s">
        <v>6</v>
      </c>
      <c r="D23" s="32">
        <v>50000</v>
      </c>
      <c r="E23" s="32">
        <v>0</v>
      </c>
      <c r="F23" s="34">
        <f t="shared" si="0"/>
        <v>0</v>
      </c>
    </row>
    <row r="24" spans="2:6" ht="16.5" customHeight="1">
      <c r="B24" s="18" t="s">
        <v>19</v>
      </c>
      <c r="C24" s="17" t="s">
        <v>7</v>
      </c>
      <c r="D24" s="32">
        <v>4879326.3</v>
      </c>
      <c r="E24" s="32">
        <v>82720</v>
      </c>
      <c r="F24" s="34">
        <f t="shared" si="0"/>
        <v>0.01695316011146867</v>
      </c>
    </row>
    <row r="25" spans="2:6" ht="16.5" customHeight="1">
      <c r="B25" s="18" t="s">
        <v>20</v>
      </c>
      <c r="C25" s="17" t="s">
        <v>8</v>
      </c>
      <c r="D25" s="32">
        <v>6344468.12</v>
      </c>
      <c r="E25" s="32">
        <v>919095.86</v>
      </c>
      <c r="F25" s="34">
        <f t="shared" si="0"/>
        <v>0.1448657070405454</v>
      </c>
    </row>
    <row r="26" spans="2:6" ht="18.75" customHeight="1">
      <c r="B26" s="18" t="s">
        <v>29</v>
      </c>
      <c r="C26" s="24" t="s">
        <v>30</v>
      </c>
      <c r="D26" s="32">
        <v>5000000</v>
      </c>
      <c r="E26" s="32">
        <v>1920426.88</v>
      </c>
      <c r="F26" s="34">
        <f>E26/D26*100%</f>
        <v>0.384085376</v>
      </c>
    </row>
    <row r="27" spans="2:6" ht="18.75" customHeight="1">
      <c r="B27" s="18" t="s">
        <v>97</v>
      </c>
      <c r="C27" s="24" t="s">
        <v>98</v>
      </c>
      <c r="D27" s="32">
        <v>69000</v>
      </c>
      <c r="E27" s="32">
        <v>69000</v>
      </c>
      <c r="F27" s="34">
        <f>E27/D27*100%</f>
        <v>1</v>
      </c>
    </row>
    <row r="28" spans="2:6" ht="19.5" customHeight="1">
      <c r="B28" s="18" t="s">
        <v>22</v>
      </c>
      <c r="C28" s="17" t="s">
        <v>95</v>
      </c>
      <c r="D28" s="32">
        <v>9000000</v>
      </c>
      <c r="E28" s="32">
        <v>4500000</v>
      </c>
      <c r="F28" s="34">
        <f t="shared" si="0"/>
        <v>0.5</v>
      </c>
    </row>
    <row r="29" spans="2:6" ht="18.75" customHeight="1">
      <c r="B29" s="18"/>
      <c r="C29" s="17" t="s">
        <v>102</v>
      </c>
      <c r="D29" s="32"/>
      <c r="E29" s="32">
        <f>SUM(Лист1!F12-Лист2!E8)</f>
        <v>-2832761.09</v>
      </c>
      <c r="F29" s="34"/>
    </row>
    <row r="30" spans="2:6" ht="19.5" customHeight="1">
      <c r="B30" s="2"/>
      <c r="C30" s="35"/>
      <c r="D30" s="3"/>
      <c r="E30" s="36"/>
      <c r="F30" s="4"/>
    </row>
    <row r="31" spans="2:6" ht="18" customHeight="1">
      <c r="B31" s="69" t="s">
        <v>120</v>
      </c>
      <c r="C31" s="70"/>
      <c r="D31" s="44"/>
      <c r="E31" s="19" t="s">
        <v>96</v>
      </c>
      <c r="F31" s="20"/>
    </row>
    <row r="32" spans="2:6" ht="18" customHeight="1">
      <c r="B32" s="71" t="s">
        <v>121</v>
      </c>
      <c r="C32" s="72"/>
      <c r="D32" s="73"/>
      <c r="E32" s="21"/>
      <c r="F32" s="21"/>
    </row>
    <row r="33" spans="2:6" ht="14.25" customHeight="1">
      <c r="B33" s="67"/>
      <c r="C33" s="68"/>
      <c r="D33" s="25"/>
      <c r="E33" s="21"/>
      <c r="F33" s="21"/>
    </row>
    <row r="34" spans="2:6" ht="23.25" customHeight="1">
      <c r="B34" s="21"/>
      <c r="C34" s="22"/>
      <c r="D34" s="22"/>
      <c r="E34" s="22"/>
      <c r="F34" s="21"/>
    </row>
    <row r="35" spans="2:6" ht="15">
      <c r="B35" s="21"/>
      <c r="C35" s="29" t="s">
        <v>93</v>
      </c>
      <c r="D35" s="30" t="s">
        <v>94</v>
      </c>
      <c r="E35" s="30"/>
      <c r="F35" s="21"/>
    </row>
  </sheetData>
  <sheetProtection/>
  <mergeCells count="10">
    <mergeCell ref="B33:C33"/>
    <mergeCell ref="B31:C31"/>
    <mergeCell ref="B32:D32"/>
    <mergeCell ref="D1:F1"/>
    <mergeCell ref="B2:G2"/>
    <mergeCell ref="C5:C7"/>
    <mergeCell ref="D5:D7"/>
    <mergeCell ref="E5:E7"/>
    <mergeCell ref="F5:F7"/>
    <mergeCell ref="B5:B7"/>
  </mergeCells>
  <printOptions/>
  <pageMargins left="0.2362204724409449" right="0.2362204724409449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Аслан</cp:lastModifiedBy>
  <cp:lastPrinted>2022-07-13T12:48:35Z</cp:lastPrinted>
  <dcterms:created xsi:type="dcterms:W3CDTF">2016-12-09T07:05:46Z</dcterms:created>
  <dcterms:modified xsi:type="dcterms:W3CDTF">2022-07-13T12:51:49Z</dcterms:modified>
  <cp:category/>
  <cp:version/>
  <cp:contentType/>
  <cp:contentStatus/>
</cp:coreProperties>
</file>