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100" tabRatio="5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<sst xmlns="http://schemas.openxmlformats.org/spreadsheetml/2006/main" count="129" uniqueCount="122">
  <si>
    <t xml:space="preserve"> Наименование показателя</t>
  </si>
  <si>
    <t xml:space="preserve">Код дохода по бюджетной классификации </t>
  </si>
  <si>
    <t xml:space="preserve">Ассигнования       2022 года      </t>
  </si>
  <si>
    <t>% исполнения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</si>
  <si>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</si>
  <si>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</si>
  <si>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</si>
  <si>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</si>
  <si>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</si>
  <si>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 на доходы физических лиц</t>
  </si>
  <si>
    <t>000 10102000010000110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</si>
  <si>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</si>
  <si>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</si>
  <si>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</si>
  <si>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</si>
  <si>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</si>
  <si>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</si>
  <si>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</si>
  <si>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</si>
  <si>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</si>
  <si>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</si>
  <si>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</si>
  <si>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</si>
  <si>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</si>
  <si>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</si>
  <si>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</si>
  <si>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</si>
  <si>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</si>
  <si>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-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</si>
  <si>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</si>
  <si>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</si>
  <si>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</si>
  <si>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</si>
  <si>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</si>
  <si>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</si>
  <si>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</si>
  <si>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</si>
  <si>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</si>
  <si>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</si>
  <si>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</si>
  <si>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</si>
  <si>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</si>
  <si>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</si>
  <si>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</si>
  <si>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</si>
  <si>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</si>
  <si>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</si>
  <si>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</si>
  <si>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</si>
  <si>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(РАБОТ) И КОМПЕНСАЦИИ ЗАТРАТ ГОСУДАРСТВА</t>
  </si>
  <si>
    <t xml:space="preserve">000 11302995100000130 
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</si>
  <si>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</si>
  <si>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</si>
  <si>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</si>
  <si>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</si>
  <si>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ПРОЧИЕ НЕНАЛОГОВЫЕ ПОСТУПЛЕНИЯ</t>
  </si>
  <si>
    <t xml:space="preserve">  0000000000000000000</t>
  </si>
  <si>
    <t>БЕЗВОЗМЕЗДНЫЕ ПОСТУПЛЕНИЯ</t>
  </si>
  <si>
    <t>000 20000000000000000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</si>
  <si>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</si>
  <si>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</si>
  <si>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</si>
  <si>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 000 20225299100000150</t>
  </si>
  <si>
    <t>Субcидии бюджетам сельских поселений на реализацию программ формирования современной городской среды</t>
  </si>
  <si>
    <t>000 2025555100000150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</si>
  <si>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</si>
  <si>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</si>
  <si>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 xml:space="preserve">Субвенции бюджетам сельских поселений на проведение Всероссийской переписи населения 2020 года
</t>
  </si>
  <si>
    <t>000 20235469100000150</t>
  </si>
  <si>
    <t>Главный специалист (экономист)</t>
  </si>
  <si>
    <t>Е.С. Джаппуева</t>
  </si>
  <si>
    <t>КФСР</t>
  </si>
  <si>
    <t>Наименование показателя</t>
  </si>
  <si>
    <t>ВСЕГО РАСХОДОВ:</t>
  </si>
  <si>
    <t>01</t>
  </si>
  <si>
    <t>ОБЩЕГОСУДАРСТВЕННЫЕ ВОПРОСЫ</t>
  </si>
  <si>
    <t>0102</t>
  </si>
  <si>
    <t>Функционирование высшего должностного лица субъекта РФ и муниципального образования</t>
  </si>
  <si>
    <t>0103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</si>
  <si>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</si>
  <si>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0104</t>
  </si>
  <si>
    <t>Функционирование Правительства РФ, высших исполнительных органов государственной власти субъекта РФ, местных администраций</t>
  </si>
  <si>
    <t>0107</t>
  </si>
  <si>
    <t>Обеспечение проведения выборов и референдумов</t>
  </si>
  <si>
    <t>0111</t>
  </si>
  <si>
    <t>Резервный фонд</t>
  </si>
  <si>
    <t>0113</t>
  </si>
  <si>
    <t xml:space="preserve">Другие общегосударственные вопросы </t>
  </si>
  <si>
    <t>0203</t>
  </si>
  <si>
    <t>Осуществление полномочий по первичному воинскому учету</t>
  </si>
  <si>
    <t>0310</t>
  </si>
  <si>
    <t>Защита населения и территорий от чрезвычайных ситуаций природного и техногенного характера, гражданская оборона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</si>
  <si>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</si>
  <si>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</si>
  <si>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</si>
  <si>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</si>
  <si>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Поддержка туристической деятельности</t>
  </si>
  <si>
    <t>Управление архитектуры и градостроительства</t>
  </si>
  <si>
    <t>05</t>
  </si>
  <si>
    <t>ЖИЛИЩНО-КОММУНАЛЬНОЕ ХОЗЯЙСТВО</t>
  </si>
  <si>
    <t>0501</t>
  </si>
  <si>
    <t>Жилищное хозяйство</t>
  </si>
  <si>
    <t>0502</t>
  </si>
  <si>
    <t xml:space="preserve">Коммунальное-хозяйство </t>
  </si>
  <si>
    <t>0503</t>
  </si>
  <si>
    <t>Благоустройство</t>
  </si>
  <si>
    <t>0801</t>
  </si>
  <si>
    <t>Культура</t>
  </si>
  <si>
    <t>1003</t>
  </si>
  <si>
    <t>Социальное обеспечение населения</t>
  </si>
  <si>
    <t>1102</t>
  </si>
  <si>
    <t>Физическая культура и спорт</t>
  </si>
  <si>
    <t>Результат исполнения бюджета (дефицит/профицит)</t>
  </si>
  <si>
    <t xml:space="preserve"> </t>
  </si>
  <si>
    <t xml:space="preserve"> Отчет об исполнении бюджета сельского поселения Эльбрус по расходам за 2022 год</t>
  </si>
  <si>
    <t>Исполнено                       за 2022 год</t>
  </si>
  <si>
    <t xml:space="preserve">   Отчет об исполнении бюджета сельского поселения Эльбрус по доходам за 2022 год</t>
  </si>
  <si>
    <t>Исполнено                   за 2022 год</t>
  </si>
  <si>
    <r>
      <t>Численность муниципальных служащих -  15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чел.</t>
    </r>
  </si>
  <si>
    <t>ФОТ за 2022 год с учетом страховых взносов составляет -  7 555 506,00 тыс. руб.</t>
  </si>
  <si>
    <t xml:space="preserve">Приложение №2
  к  Решению ___ - сессии Совета местного  самоуправления сельского поселения Эльбрус  
от «___» ______ 2023 г. № ___
</t>
  </si>
  <si>
    <t>Приложение №1
  к  Решению ___-сессии Совета местного  самоуправления сельского поселения Эльбрус  
от «___» ______ 2023 г. № ___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</si>
</sst>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?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9"/>
      <name val="Arial Cyr"/>
      <family val="0"/>
    </font>
    <font>
      <b/>
      <sz val="9"/>
      <color indexed="8"/>
      <name val="Arial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9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9"/>
      <color indexed="8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vertical="center"/>
      <protection/>
    </xf>
    <xf numFmtId="172" fontId="8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vertical="center"/>
      <protection/>
    </xf>
    <xf numFmtId="0" fontId="10" fillId="0" borderId="10" xfId="0" applyFont="1" applyBorder="1" applyAlignment="1">
      <alignment horizontal="right" vertical="center"/>
    </xf>
    <xf numFmtId="172" fontId="10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vertical="center"/>
    </xf>
    <xf numFmtId="173" fontId="9" fillId="0" borderId="10" xfId="0" applyNumberFormat="1" applyFont="1" applyBorder="1" applyAlignment="1" applyProtection="1">
      <alignment horizontal="left" vertical="center" wrapText="1"/>
      <protection/>
    </xf>
    <xf numFmtId="49" fontId="9" fillId="0" borderId="11" xfId="0" applyNumberFormat="1" applyFont="1" applyBorder="1" applyAlignment="1" applyProtection="1">
      <alignment horizontal="center" vertical="center"/>
      <protection/>
    </xf>
    <xf numFmtId="49" fontId="9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9" fillId="0" borderId="0" xfId="0" applyNumberFormat="1" applyFont="1" applyBorder="1" applyAlignment="1" applyProtection="1">
      <alignment horizontal="left" vertical="center" wrapText="1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" fontId="9" fillId="0" borderId="0" xfId="0" applyNumberFormat="1" applyFont="1" applyBorder="1" applyAlignment="1" applyProtection="1">
      <alignment vertical="center"/>
      <protection/>
    </xf>
    <xf numFmtId="172" fontId="10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right" vertical="center"/>
    </xf>
    <xf numFmtId="0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vertical="center"/>
    </xf>
    <xf numFmtId="172" fontId="8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4" fontId="10" fillId="0" borderId="10" xfId="0" applyNumberFormat="1" applyFont="1" applyBorder="1" applyAlignment="1">
      <alignment vertical="center"/>
    </xf>
    <xf numFmtId="172" fontId="10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/>
    </xf>
    <xf numFmtId="172" fontId="11" fillId="0" borderId="10" xfId="0" applyNumberFormat="1" applyFont="1" applyBorder="1" applyAlignment="1">
      <alignment vertical="center"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/>
    </xf>
    <xf numFmtId="4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center" vertical="center"/>
      <protection/>
    </xf>
    <xf numFmtId="49" fontId="9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 val="0"/>
        <sz val="11"/>
        <color indexed="8"/>
      </font>
    </dxf>
    <dxf>
      <font>
        <b val="0"/>
        <sz val="11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7"/>
  <sheetViews>
    <sheetView tabSelected="1" zoomScalePageLayoutView="0" workbookViewId="0" topLeftCell="A2">
      <selection activeCell="D2" sqref="D2:G2"/>
    </sheetView>
  </sheetViews>
  <sheetFormatPr defaultColWidth="9.140625" defaultRowHeight="15"/>
  <cols>
    <col min="1" max="1" width="9.421875" style="0" customWidth="1"/>
    <col min="2" max="2" width="43.421875" style="0" customWidth="1"/>
    <col min="3" max="3" width="22.8515625" style="0" customWidth="1"/>
    <col min="4" max="4" width="1.8515625" style="0" customWidth="1"/>
    <col min="5" max="5" width="16.140625" style="0" customWidth="1"/>
    <col min="6" max="6" width="15.7109375" style="0" customWidth="1"/>
    <col min="7" max="7" width="11.8515625" style="0" customWidth="1"/>
    <col min="8" max="8" width="4.7109375" style="0" customWidth="1"/>
    <col min="9" max="9" width="25.140625" style="1" customWidth="1"/>
    <col min="10" max="16384" width="9.140625" style="1" customWidth="1"/>
  </cols>
  <sheetData>
    <row r="1" ht="18.75" hidden="1"/>
    <row r="2" spans="4:7" ht="85.5" customHeight="1">
      <c r="D2" s="46" t="s">
        <v>121</v>
      </c>
      <c r="E2" s="46"/>
      <c r="F2" s="46"/>
      <c r="G2" s="46"/>
    </row>
    <row r="3" spans="2:8" ht="18.75">
      <c r="B3" s="47" t="s">
        <v>116</v>
      </c>
      <c r="C3" s="47"/>
      <c r="D3" s="47"/>
      <c r="E3" s="47"/>
      <c r="F3" s="47"/>
      <c r="G3" s="47"/>
      <c r="H3" s="47"/>
    </row>
    <row r="4" spans="2:8" ht="12.75" customHeight="1">
      <c r="B4" s="2"/>
      <c r="C4" s="2"/>
      <c r="D4" s="2"/>
      <c r="E4" s="2"/>
      <c r="F4" s="2"/>
      <c r="G4" s="2"/>
      <c r="H4" s="2"/>
    </row>
    <row r="5" spans="2:7" ht="18.75" customHeight="1">
      <c r="B5" s="48" t="s">
        <v>0</v>
      </c>
      <c r="C5" s="48" t="s">
        <v>1</v>
      </c>
      <c r="D5" s="48"/>
      <c r="E5" s="49" t="s">
        <v>2</v>
      </c>
      <c r="F5" s="49" t="s">
        <v>117</v>
      </c>
      <c r="G5" s="49" t="s">
        <v>3</v>
      </c>
    </row>
    <row r="6" spans="2:7" ht="18.75">
      <c r="B6" s="48"/>
      <c r="C6" s="48"/>
      <c r="D6" s="48"/>
      <c r="E6" s="49"/>
      <c r="F6" s="49"/>
      <c r="G6" s="49"/>
    </row>
    <row r="7" spans="2:7" ht="18.75">
      <c r="B7" s="48"/>
      <c r="C7" s="48"/>
      <c r="D7" s="48"/>
      <c r="E7" s="49"/>
      <c r="F7" s="49"/>
      <c r="G7" s="49"/>
    </row>
    <row r="8" spans="2:7" ht="18.75">
      <c r="B8" s="48"/>
      <c r="C8" s="48"/>
      <c r="D8" s="48"/>
      <c r="E8" s="49"/>
      <c r="F8" s="49"/>
      <c r="G8" s="49"/>
    </row>
    <row r="9" spans="2:7" ht="0.75" customHeight="1">
      <c r="B9" s="48"/>
      <c r="C9" s="48"/>
      <c r="D9" s="48"/>
      <c r="E9" s="49"/>
      <c r="F9" s="49"/>
      <c r="G9" s="49"/>
    </row>
    <row r="10" spans="2:7" ht="12.75" customHeight="1" hidden="1">
      <c r="B10" s="48"/>
      <c r="C10" s="48"/>
      <c r="D10" s="48"/>
      <c r="E10" s="49"/>
      <c r="F10" s="49"/>
      <c r="G10" s="49"/>
    </row>
    <row r="11" spans="2:7" ht="18.75" customHeight="1" hidden="1">
      <c r="B11" s="48"/>
      <c r="C11" s="48"/>
      <c r="D11" s="48"/>
      <c r="E11" s="49"/>
      <c r="F11" s="49"/>
      <c r="G11" s="49"/>
    </row>
    <row r="12" spans="2:7" ht="18.75">
      <c r="B12" s="3" t="s">
        <v>4</v>
      </c>
      <c r="C12" s="50" t="s">
        <v>5</v>
      </c>
      <c r="D12" s="50"/>
      <c r="E12" s="4">
        <f>SUM(E14+E39)</f>
        <v>38463691.07</v>
      </c>
      <c r="F12" s="4">
        <f>SUM(F14+F39)</f>
        <v>90732344.46</v>
      </c>
      <c r="G12" s="5">
        <f>F12/E12*100%</f>
        <v>2.358908932969443</v>
      </c>
    </row>
    <row r="13" spans="2:7" ht="18.75">
      <c r="B13" s="6" t="s">
        <v>6</v>
      </c>
      <c r="C13" s="51"/>
      <c r="D13" s="51"/>
      <c r="E13" s="7"/>
      <c r="F13" s="7"/>
      <c r="G13" s="8"/>
    </row>
    <row r="14" spans="2:9" ht="18.75">
      <c r="B14" s="6" t="s">
        <v>7</v>
      </c>
      <c r="C14" s="51" t="s">
        <v>8</v>
      </c>
      <c r="D14" s="51"/>
      <c r="E14" s="7">
        <v>37933302.27</v>
      </c>
      <c r="F14" s="7">
        <v>90201955.66</v>
      </c>
      <c r="G14" s="9">
        <f aca="true" t="shared" si="0" ref="G14:G21">F14/E14*100%</f>
        <v>2.3779093899593673</v>
      </c>
      <c r="I14" s="10"/>
    </row>
    <row r="15" spans="2:7" ht="18.75">
      <c r="B15" s="6" t="s">
        <v>9</v>
      </c>
      <c r="C15" s="51" t="s">
        <v>10</v>
      </c>
      <c r="D15" s="51"/>
      <c r="E15" s="7">
        <v>6660922.98</v>
      </c>
      <c r="F15" s="7">
        <v>10012825.58</v>
      </c>
      <c r="G15" s="9">
        <f t="shared" si="0"/>
        <v>1.5032189397872304</v>
      </c>
    </row>
    <row r="16" spans="2:7" ht="36">
      <c r="B16" s="6" t="s">
        <v>11</v>
      </c>
      <c r="C16" s="51" t="s">
        <v>12</v>
      </c>
      <c r="D16" s="51"/>
      <c r="E16" s="7">
        <v>105580</v>
      </c>
      <c r="F16" s="7">
        <v>121836.18</v>
      </c>
      <c r="G16" s="9">
        <f t="shared" si="0"/>
        <v>1.1539702595188481</v>
      </c>
    </row>
    <row r="17" spans="2:7" ht="36">
      <c r="B17" s="6" t="s">
        <v>13</v>
      </c>
      <c r="C17" s="51" t="s">
        <v>14</v>
      </c>
      <c r="D17" s="51"/>
      <c r="E17" s="7">
        <v>105580</v>
      </c>
      <c r="F17" s="7">
        <v>121836.18</v>
      </c>
      <c r="G17" s="9">
        <f t="shared" si="0"/>
        <v>1.1539702595188481</v>
      </c>
    </row>
    <row r="18" spans="2:7" ht="72">
      <c r="B18" s="6" t="s">
        <v>15</v>
      </c>
      <c r="C18" s="51" t="s">
        <v>16</v>
      </c>
      <c r="D18" s="51"/>
      <c r="E18" s="7">
        <v>47740</v>
      </c>
      <c r="F18" s="7">
        <v>61077.33</v>
      </c>
      <c r="G18" s="9">
        <f t="shared" si="0"/>
        <v>1.279374319229158</v>
      </c>
    </row>
    <row r="19" spans="2:7" ht="84">
      <c r="B19" s="11" t="s">
        <v>17</v>
      </c>
      <c r="C19" s="51" t="s">
        <v>18</v>
      </c>
      <c r="D19" s="51"/>
      <c r="E19" s="7">
        <v>260</v>
      </c>
      <c r="F19" s="7">
        <v>329.87</v>
      </c>
      <c r="G19" s="9">
        <f t="shared" si="0"/>
        <v>1.2687307692307692</v>
      </c>
    </row>
    <row r="20" spans="2:7" ht="72">
      <c r="B20" s="6" t="s">
        <v>19</v>
      </c>
      <c r="C20" s="51" t="s">
        <v>20</v>
      </c>
      <c r="D20" s="51"/>
      <c r="E20" s="7">
        <v>63570</v>
      </c>
      <c r="F20" s="7">
        <v>67436.37</v>
      </c>
      <c r="G20" s="9">
        <f t="shared" si="0"/>
        <v>1.0608206701274185</v>
      </c>
    </row>
    <row r="21" spans="2:7" ht="72">
      <c r="B21" s="6" t="s">
        <v>21</v>
      </c>
      <c r="C21" s="51" t="s">
        <v>22</v>
      </c>
      <c r="D21" s="51"/>
      <c r="E21" s="7">
        <v>-5990</v>
      </c>
      <c r="F21" s="7">
        <v>-7007.39</v>
      </c>
      <c r="G21" s="9">
        <f t="shared" si="0"/>
        <v>1.169848080133556</v>
      </c>
    </row>
    <row r="22" spans="2:7" ht="18.75">
      <c r="B22" s="6" t="s">
        <v>23</v>
      </c>
      <c r="C22" s="51" t="s">
        <v>24</v>
      </c>
      <c r="D22" s="51"/>
      <c r="E22" s="7">
        <v>0</v>
      </c>
      <c r="F22" s="7">
        <v>0</v>
      </c>
      <c r="G22" s="9">
        <v>0</v>
      </c>
    </row>
    <row r="23" spans="2:7" ht="0.75" customHeight="1" hidden="1">
      <c r="B23" s="6" t="s">
        <v>25</v>
      </c>
      <c r="C23" s="51" t="s">
        <v>26</v>
      </c>
      <c r="D23" s="51"/>
      <c r="E23" s="7">
        <v>0</v>
      </c>
      <c r="F23" s="7">
        <v>0</v>
      </c>
      <c r="G23" s="9">
        <v>0</v>
      </c>
    </row>
    <row r="24" spans="2:7" ht="18.75" hidden="1">
      <c r="B24" s="6" t="s">
        <v>25</v>
      </c>
      <c r="C24" s="51" t="s">
        <v>27</v>
      </c>
      <c r="D24" s="51"/>
      <c r="E24" s="7" t="s">
        <v>28</v>
      </c>
      <c r="F24" s="7">
        <v>0</v>
      </c>
      <c r="G24" s="9">
        <v>0</v>
      </c>
    </row>
    <row r="25" spans="2:9" ht="18.75">
      <c r="B25" s="6" t="s">
        <v>29</v>
      </c>
      <c r="C25" s="51" t="s">
        <v>30</v>
      </c>
      <c r="D25" s="51"/>
      <c r="E25" s="7">
        <v>29941658.77</v>
      </c>
      <c r="F25" s="7">
        <v>79227352.37</v>
      </c>
      <c r="G25" s="9">
        <f aca="true" t="shared" si="1" ref="G25:G37">F25/E25*100%</f>
        <v>2.6460575540785247</v>
      </c>
      <c r="I25" s="10"/>
    </row>
    <row r="26" spans="2:7" ht="18.75">
      <c r="B26" s="6" t="s">
        <v>31</v>
      </c>
      <c r="C26" s="51" t="s">
        <v>32</v>
      </c>
      <c r="D26" s="51"/>
      <c r="E26" s="7">
        <v>500000</v>
      </c>
      <c r="F26" s="7">
        <v>3526881.19</v>
      </c>
      <c r="G26" s="9">
        <f t="shared" si="1"/>
        <v>7.05376238</v>
      </c>
    </row>
    <row r="27" spans="2:7" ht="48">
      <c r="B27" s="6" t="s">
        <v>33</v>
      </c>
      <c r="C27" s="51" t="s">
        <v>34</v>
      </c>
      <c r="D27" s="51"/>
      <c r="E27" s="7">
        <v>500000</v>
      </c>
      <c r="F27" s="7">
        <v>3526881.19</v>
      </c>
      <c r="G27" s="9">
        <f t="shared" si="1"/>
        <v>7.05376238</v>
      </c>
    </row>
    <row r="28" spans="2:7" ht="18.75">
      <c r="B28" s="6" t="s">
        <v>35</v>
      </c>
      <c r="C28" s="51" t="s">
        <v>36</v>
      </c>
      <c r="D28" s="51"/>
      <c r="E28" s="7">
        <v>29441658.77</v>
      </c>
      <c r="F28" s="7">
        <v>75700471.18</v>
      </c>
      <c r="G28" s="9">
        <f t="shared" si="1"/>
        <v>2.571202654421635</v>
      </c>
    </row>
    <row r="29" spans="2:7" ht="18.75">
      <c r="B29" s="6" t="s">
        <v>37</v>
      </c>
      <c r="C29" s="51" t="s">
        <v>38</v>
      </c>
      <c r="D29" s="51"/>
      <c r="E29" s="7">
        <v>27441658.77</v>
      </c>
      <c r="F29" s="7">
        <v>71873256.07</v>
      </c>
      <c r="G29" s="9">
        <f t="shared" si="1"/>
        <v>2.619129429179182</v>
      </c>
    </row>
    <row r="30" spans="2:7" ht="36">
      <c r="B30" s="6" t="s">
        <v>39</v>
      </c>
      <c r="C30" s="51" t="s">
        <v>40</v>
      </c>
      <c r="D30" s="51"/>
      <c r="E30" s="7">
        <v>27441658.77</v>
      </c>
      <c r="F30" s="7">
        <v>71873256.07</v>
      </c>
      <c r="G30" s="9">
        <f t="shared" si="1"/>
        <v>2.619129429179182</v>
      </c>
    </row>
    <row r="31" spans="2:7" ht="18.75">
      <c r="B31" s="6" t="s">
        <v>41</v>
      </c>
      <c r="C31" s="51" t="s">
        <v>42</v>
      </c>
      <c r="D31" s="51"/>
      <c r="E31" s="7">
        <v>2000000</v>
      </c>
      <c r="F31" s="7">
        <v>3827215.11</v>
      </c>
      <c r="G31" s="9">
        <f t="shared" si="1"/>
        <v>1.913607555</v>
      </c>
    </row>
    <row r="32" spans="2:7" ht="36">
      <c r="B32" s="6" t="s">
        <v>43</v>
      </c>
      <c r="C32" s="51" t="s">
        <v>44</v>
      </c>
      <c r="D32" s="51"/>
      <c r="E32" s="7">
        <v>2000000</v>
      </c>
      <c r="F32" s="7">
        <v>3827215.11</v>
      </c>
      <c r="G32" s="9">
        <f t="shared" si="1"/>
        <v>1.913607555</v>
      </c>
    </row>
    <row r="33" spans="2:7" ht="36">
      <c r="B33" s="6" t="s">
        <v>45</v>
      </c>
      <c r="C33" s="51" t="s">
        <v>46</v>
      </c>
      <c r="D33" s="51"/>
      <c r="E33" s="7">
        <v>1000000</v>
      </c>
      <c r="F33" s="7">
        <v>752777.33</v>
      </c>
      <c r="G33" s="9">
        <f t="shared" si="1"/>
        <v>0.7527773299999999</v>
      </c>
    </row>
    <row r="34" spans="2:7" ht="83.25" customHeight="1">
      <c r="B34" s="6" t="s">
        <v>47</v>
      </c>
      <c r="C34" s="51" t="s">
        <v>48</v>
      </c>
      <c r="D34" s="51"/>
      <c r="E34" s="7">
        <v>1000000</v>
      </c>
      <c r="F34" s="7">
        <v>752777.33</v>
      </c>
      <c r="G34" s="9">
        <f t="shared" si="1"/>
        <v>0.7527773299999999</v>
      </c>
    </row>
    <row r="35" spans="2:7" ht="27.75" customHeight="1">
      <c r="B35" s="6" t="s">
        <v>49</v>
      </c>
      <c r="C35" s="52" t="s">
        <v>50</v>
      </c>
      <c r="D35" s="52"/>
      <c r="E35" s="7">
        <v>25140.52</v>
      </c>
      <c r="F35" s="7">
        <v>34640.52</v>
      </c>
      <c r="G35" s="9">
        <f t="shared" si="1"/>
        <v>1.3778760343859235</v>
      </c>
    </row>
    <row r="36" spans="2:7" ht="24">
      <c r="B36" s="6" t="s">
        <v>51</v>
      </c>
      <c r="C36" s="51" t="s">
        <v>52</v>
      </c>
      <c r="D36" s="51"/>
      <c r="E36" s="7">
        <v>200000</v>
      </c>
      <c r="F36" s="7">
        <v>27387.95</v>
      </c>
      <c r="G36" s="9">
        <f t="shared" si="1"/>
        <v>0.13693975</v>
      </c>
    </row>
    <row r="37" spans="2:7" ht="60">
      <c r="B37" s="6" t="s">
        <v>53</v>
      </c>
      <c r="C37" s="51" t="s">
        <v>54</v>
      </c>
      <c r="D37" s="51"/>
      <c r="E37" s="7">
        <v>200000</v>
      </c>
      <c r="F37" s="7">
        <v>27387.95</v>
      </c>
      <c r="G37" s="9">
        <f t="shared" si="1"/>
        <v>0.13693975</v>
      </c>
    </row>
    <row r="38" spans="2:7" ht="18.75">
      <c r="B38" s="6" t="s">
        <v>55</v>
      </c>
      <c r="C38" s="12" t="s">
        <v>56</v>
      </c>
      <c r="D38" s="13"/>
      <c r="E38" s="7">
        <v>0</v>
      </c>
      <c r="F38" s="7">
        <v>0</v>
      </c>
      <c r="G38" s="9">
        <v>0</v>
      </c>
    </row>
    <row r="39" spans="2:7" ht="18.75">
      <c r="B39" s="6" t="s">
        <v>57</v>
      </c>
      <c r="C39" s="51" t="s">
        <v>58</v>
      </c>
      <c r="D39" s="51"/>
      <c r="E39" s="7">
        <f>SUM(E40:E44)</f>
        <v>530388.8</v>
      </c>
      <c r="F39" s="7">
        <f>F40+F43</f>
        <v>530388.8</v>
      </c>
      <c r="G39" s="9">
        <f>F39/E39*100%</f>
        <v>1</v>
      </c>
    </row>
    <row r="40" spans="2:7" ht="22.5" customHeight="1">
      <c r="B40" s="6" t="s">
        <v>59</v>
      </c>
      <c r="C40" s="51" t="s">
        <v>60</v>
      </c>
      <c r="D40" s="51"/>
      <c r="E40" s="7">
        <v>276591</v>
      </c>
      <c r="F40" s="7">
        <v>276591</v>
      </c>
      <c r="G40" s="9">
        <f>F40/E40*100%</f>
        <v>1</v>
      </c>
    </row>
    <row r="41" spans="2:7" ht="75" customHeight="1" hidden="1">
      <c r="B41" s="6" t="s">
        <v>61</v>
      </c>
      <c r="C41" s="12" t="s">
        <v>62</v>
      </c>
      <c r="D41" s="13"/>
      <c r="E41" s="7">
        <v>0</v>
      </c>
      <c r="F41" s="7">
        <v>0</v>
      </c>
      <c r="G41" s="9" t="e">
        <f>F41/E41*100%</f>
        <v>#DIV/0!</v>
      </c>
    </row>
    <row r="42" spans="2:7" ht="36" hidden="1">
      <c r="B42" s="6" t="s">
        <v>63</v>
      </c>
      <c r="C42" s="51" t="s">
        <v>64</v>
      </c>
      <c r="D42" s="51"/>
      <c r="E42" s="7">
        <v>0</v>
      </c>
      <c r="F42" s="7">
        <v>0</v>
      </c>
      <c r="G42" s="9" t="e">
        <f>F42/E42*100%</f>
        <v>#DIV/0!</v>
      </c>
    </row>
    <row r="43" spans="2:7" ht="46.5" customHeight="1">
      <c r="B43" s="6" t="s">
        <v>65</v>
      </c>
      <c r="C43" s="12" t="s">
        <v>66</v>
      </c>
      <c r="D43" s="13"/>
      <c r="E43" s="7">
        <v>253797.8</v>
      </c>
      <c r="F43" s="7">
        <v>253797.8</v>
      </c>
      <c r="G43" s="9">
        <f>F43/E43*100%</f>
        <v>1</v>
      </c>
    </row>
    <row r="44" spans="2:7" ht="48" customHeight="1" hidden="1">
      <c r="B44" s="6" t="s">
        <v>67</v>
      </c>
      <c r="C44" s="51" t="s">
        <v>68</v>
      </c>
      <c r="D44" s="51"/>
      <c r="E44" s="7">
        <v>0</v>
      </c>
      <c r="F44" s="7">
        <v>0</v>
      </c>
      <c r="G44" s="9"/>
    </row>
    <row r="45" spans="1:8" ht="18.75">
      <c r="A45" s="14"/>
      <c r="B45" s="15"/>
      <c r="C45" s="53"/>
      <c r="D45" s="53"/>
      <c r="E45" s="17"/>
      <c r="F45" s="17"/>
      <c r="G45" s="18"/>
      <c r="H45" s="14"/>
    </row>
    <row r="46" spans="2:7" ht="18.75">
      <c r="B46" s="15"/>
      <c r="C46" s="16"/>
      <c r="D46" s="16"/>
      <c r="E46" s="17"/>
      <c r="F46" s="17"/>
      <c r="G46" s="18"/>
    </row>
    <row r="47" spans="2:3" ht="18.75">
      <c r="B47" s="19" t="s">
        <v>69</v>
      </c>
      <c r="C47" s="20" t="s">
        <v>70</v>
      </c>
    </row>
  </sheetData>
  <sheetProtection selectLockedCells="1" selectUnlockedCells="1"/>
  <mergeCells count="38">
    <mergeCell ref="C45:D45"/>
    <mergeCell ref="C36:D36"/>
    <mergeCell ref="C37:D37"/>
    <mergeCell ref="C39:D39"/>
    <mergeCell ref="C40:D40"/>
    <mergeCell ref="C42:D42"/>
    <mergeCell ref="C44:D44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2:D12"/>
    <mergeCell ref="C13:D13"/>
    <mergeCell ref="C14:D14"/>
    <mergeCell ref="C15:D15"/>
    <mergeCell ref="C16:D16"/>
    <mergeCell ref="C17:D17"/>
    <mergeCell ref="D2:G2"/>
    <mergeCell ref="B3:H3"/>
    <mergeCell ref="B5:B11"/>
    <mergeCell ref="C5:D11"/>
    <mergeCell ref="E5:E11"/>
    <mergeCell ref="F5:F11"/>
    <mergeCell ref="G5:G11"/>
  </mergeCells>
  <conditionalFormatting sqref="F13">
    <cfRule type="cellIs" priority="1" dxfId="1" operator="equal" stopIfTrue="1">
      <formula>0</formula>
    </cfRule>
  </conditionalFormatting>
  <printOptions/>
  <pageMargins left="0.25" right="0.25" top="0.75" bottom="0.75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5"/>
  <sheetViews>
    <sheetView zoomScalePageLayoutView="0" workbookViewId="0" topLeftCell="A1">
      <selection activeCell="D1" sqref="D1:F1"/>
    </sheetView>
  </sheetViews>
  <sheetFormatPr defaultColWidth="9.00390625" defaultRowHeight="15"/>
  <cols>
    <col min="1" max="1" width="9.28125" style="0" customWidth="1"/>
    <col min="2" max="2" width="10.28125" style="0" customWidth="1"/>
    <col min="3" max="3" width="54.00390625" style="0" customWidth="1"/>
    <col min="4" max="4" width="16.57421875" style="0" customWidth="1"/>
    <col min="5" max="5" width="15.7109375" style="0" customWidth="1"/>
    <col min="6" max="6" width="13.28125" style="0" customWidth="1"/>
    <col min="7" max="8" width="9.00390625" style="0" customWidth="1"/>
    <col min="9" max="9" width="14.421875" style="0" customWidth="1"/>
  </cols>
  <sheetData>
    <row r="1" spans="4:6" ht="97.5" customHeight="1">
      <c r="D1" s="57" t="s">
        <v>120</v>
      </c>
      <c r="E1" s="57"/>
      <c r="F1" s="57"/>
    </row>
    <row r="2" spans="2:7" ht="38.25" customHeight="1">
      <c r="B2" s="47" t="s">
        <v>114</v>
      </c>
      <c r="C2" s="47"/>
      <c r="D2" s="47"/>
      <c r="E2" s="47"/>
      <c r="F2" s="47"/>
      <c r="G2" s="47"/>
    </row>
    <row r="3" ht="39.75" customHeight="1"/>
    <row r="4" ht="12" customHeight="1"/>
    <row r="5" spans="2:6" ht="15" customHeight="1">
      <c r="B5" s="58" t="s">
        <v>71</v>
      </c>
      <c r="C5" s="49" t="s">
        <v>72</v>
      </c>
      <c r="D5" s="58" t="s">
        <v>2</v>
      </c>
      <c r="E5" s="49" t="s">
        <v>115</v>
      </c>
      <c r="F5" s="58" t="s">
        <v>3</v>
      </c>
    </row>
    <row r="6" spans="2:6" ht="15" customHeight="1">
      <c r="B6" s="58"/>
      <c r="C6" s="49"/>
      <c r="D6" s="58"/>
      <c r="E6" s="58"/>
      <c r="F6" s="58"/>
    </row>
    <row r="7" spans="2:6" ht="21" customHeight="1">
      <c r="B7" s="58"/>
      <c r="C7" s="49"/>
      <c r="D7" s="58"/>
      <c r="E7" s="49"/>
      <c r="F7" s="58"/>
    </row>
    <row r="8" spans="2:6" ht="20.25" customHeight="1">
      <c r="B8" s="21"/>
      <c r="C8" s="22" t="s">
        <v>73</v>
      </c>
      <c r="D8" s="23">
        <f>SUM(D9+D16+D17+D18+D19+D20+D21+D22+D26+D27+D28)</f>
        <v>66126977.39</v>
      </c>
      <c r="E8" s="23">
        <f>SUM(E9+E16+E17+E18+E19+E20+E21+E22+E26+E27+E28)</f>
        <v>54390108.71</v>
      </c>
      <c r="F8" s="24">
        <f aca="true" t="shared" si="0" ref="F8:F13">E8/D8*100%</f>
        <v>0.8225101290993697</v>
      </c>
    </row>
    <row r="9" spans="2:6" ht="18" customHeight="1">
      <c r="B9" s="25" t="s">
        <v>74</v>
      </c>
      <c r="C9" s="26" t="s">
        <v>75</v>
      </c>
      <c r="D9" s="27">
        <f>SUM(D10:D15)</f>
        <v>19914388.81</v>
      </c>
      <c r="E9" s="27">
        <f>SUM(E10:E15)</f>
        <v>16429994.96</v>
      </c>
      <c r="F9" s="28">
        <f t="shared" si="0"/>
        <v>0.8250313437563139</v>
      </c>
    </row>
    <row r="10" spans="2:6" ht="27.75" customHeight="1">
      <c r="B10" s="29" t="s">
        <v>76</v>
      </c>
      <c r="C10" s="26" t="s">
        <v>77</v>
      </c>
      <c r="D10" s="27">
        <v>1537208</v>
      </c>
      <c r="E10" s="27">
        <v>1273375.67</v>
      </c>
      <c r="F10" s="28">
        <f t="shared" si="0"/>
        <v>0.8283691406758226</v>
      </c>
    </row>
    <row r="11" spans="2:6" ht="42" customHeight="1">
      <c r="B11" s="25" t="s">
        <v>78</v>
      </c>
      <c r="C11" s="26" t="s">
        <v>79</v>
      </c>
      <c r="D11" s="27">
        <v>1284217</v>
      </c>
      <c r="E11" s="27">
        <v>1251770.81</v>
      </c>
      <c r="F11" s="28">
        <f t="shared" si="0"/>
        <v>0.9747346515425352</v>
      </c>
    </row>
    <row r="12" spans="2:6" ht="39" customHeight="1">
      <c r="B12" s="25" t="s">
        <v>80</v>
      </c>
      <c r="C12" s="26" t="s">
        <v>81</v>
      </c>
      <c r="D12" s="27">
        <v>16757999.37</v>
      </c>
      <c r="E12" s="27">
        <v>13887744.58</v>
      </c>
      <c r="F12" s="28">
        <f t="shared" si="0"/>
        <v>0.8287233024284331</v>
      </c>
    </row>
    <row r="13" spans="2:6" ht="23.25" customHeight="1" hidden="1">
      <c r="B13" s="25" t="s">
        <v>82</v>
      </c>
      <c r="C13" s="26" t="s">
        <v>83</v>
      </c>
      <c r="D13" s="27">
        <v>0</v>
      </c>
      <c r="E13" s="27">
        <v>0</v>
      </c>
      <c r="F13" s="28" t="e">
        <f t="shared" si="0"/>
        <v>#DIV/0!</v>
      </c>
    </row>
    <row r="14" spans="2:6" ht="21" customHeight="1">
      <c r="B14" s="25" t="s">
        <v>84</v>
      </c>
      <c r="C14" s="26" t="s">
        <v>85</v>
      </c>
      <c r="D14" s="27">
        <v>242050</v>
      </c>
      <c r="E14" s="27">
        <v>0</v>
      </c>
      <c r="F14" s="28">
        <v>0</v>
      </c>
    </row>
    <row r="15" spans="2:6" ht="18.75" customHeight="1">
      <c r="B15" s="25" t="s">
        <v>86</v>
      </c>
      <c r="C15" s="26" t="s">
        <v>87</v>
      </c>
      <c r="D15" s="27">
        <v>92914.44</v>
      </c>
      <c r="E15" s="27">
        <v>17103.9</v>
      </c>
      <c r="F15" s="28">
        <f>E15/D15*100%</f>
        <v>0.18408225890399815</v>
      </c>
    </row>
    <row r="16" spans="2:6" ht="27" customHeight="1">
      <c r="B16" s="25" t="s">
        <v>88</v>
      </c>
      <c r="C16" s="26" t="s">
        <v>89</v>
      </c>
      <c r="D16" s="27">
        <v>253797.8</v>
      </c>
      <c r="E16" s="27">
        <v>253797.8</v>
      </c>
      <c r="F16" s="28">
        <f>E16/D16*100%</f>
        <v>1</v>
      </c>
    </row>
    <row r="17" spans="2:6" ht="33" customHeight="1">
      <c r="B17" s="25" t="s">
        <v>90</v>
      </c>
      <c r="C17" s="26" t="s">
        <v>91</v>
      </c>
      <c r="D17" s="27">
        <v>1250000</v>
      </c>
      <c r="E17" s="27">
        <v>419300</v>
      </c>
      <c r="F17" s="28">
        <f>E17/D17*100%</f>
        <v>0.33544</v>
      </c>
    </row>
    <row r="18" spans="2:9" ht="21.75" customHeight="1">
      <c r="B18" s="25" t="s">
        <v>92</v>
      </c>
      <c r="C18" s="26" t="s">
        <v>93</v>
      </c>
      <c r="D18" s="30">
        <v>3064112.58</v>
      </c>
      <c r="E18" s="30">
        <v>2101345.3</v>
      </c>
      <c r="F18" s="31">
        <f>E18/D18*100%</f>
        <v>0.6857924587092031</v>
      </c>
      <c r="G18" s="32"/>
      <c r="H18" s="32"/>
      <c r="I18" s="33"/>
    </row>
    <row r="19" spans="2:9" ht="19.5" customHeight="1">
      <c r="B19" s="25" t="s">
        <v>94</v>
      </c>
      <c r="C19" s="26" t="s">
        <v>95</v>
      </c>
      <c r="D19" s="30">
        <v>900000</v>
      </c>
      <c r="E19" s="30">
        <v>275000</v>
      </c>
      <c r="F19" s="31">
        <f>E19/D19*100%</f>
        <v>0.3055555555555556</v>
      </c>
      <c r="I19" s="33"/>
    </row>
    <row r="20" spans="2:9" ht="21" customHeight="1">
      <c r="B20" s="25" t="s">
        <v>94</v>
      </c>
      <c r="C20" s="26" t="s">
        <v>96</v>
      </c>
      <c r="D20" s="30">
        <v>3064362.78</v>
      </c>
      <c r="E20" s="30">
        <v>2935970.97</v>
      </c>
      <c r="F20" s="31">
        <f aca="true" t="shared" si="1" ref="F20:F28">E20/D20*100%</f>
        <v>0.958101628554567</v>
      </c>
      <c r="I20" s="33"/>
    </row>
    <row r="21" spans="2:9" ht="18.75" customHeight="1">
      <c r="B21" s="25" t="s">
        <v>94</v>
      </c>
      <c r="C21" s="26" t="s">
        <v>97</v>
      </c>
      <c r="D21" s="30">
        <v>2355000</v>
      </c>
      <c r="E21" s="30">
        <v>1789840.98</v>
      </c>
      <c r="F21" s="31">
        <f t="shared" si="1"/>
        <v>0.7600174012738854</v>
      </c>
      <c r="G21" s="34"/>
      <c r="I21" s="33"/>
    </row>
    <row r="22" spans="2:6" ht="17.25" customHeight="1">
      <c r="B22" s="25" t="s">
        <v>98</v>
      </c>
      <c r="C22" s="26" t="s">
        <v>99</v>
      </c>
      <c r="D22" s="27">
        <f>SUM(D23+D24+D25)</f>
        <v>20722105.42</v>
      </c>
      <c r="E22" s="27">
        <f>SUM(E23:E25)</f>
        <v>15602639.7</v>
      </c>
      <c r="F22" s="28">
        <f t="shared" si="1"/>
        <v>0.7529466424266458</v>
      </c>
    </row>
    <row r="23" spans="2:6" ht="16.5" customHeight="1">
      <c r="B23" s="25" t="s">
        <v>100</v>
      </c>
      <c r="C23" s="26" t="s">
        <v>101</v>
      </c>
      <c r="D23" s="27">
        <v>282400</v>
      </c>
      <c r="E23" s="27">
        <v>232400</v>
      </c>
      <c r="F23" s="28">
        <f t="shared" si="1"/>
        <v>0.8229461756373938</v>
      </c>
    </row>
    <row r="24" spans="2:6" ht="16.5" customHeight="1">
      <c r="B24" s="25" t="s">
        <v>102</v>
      </c>
      <c r="C24" s="26" t="s">
        <v>103</v>
      </c>
      <c r="D24" s="27">
        <v>16369319.3</v>
      </c>
      <c r="E24" s="27">
        <v>12987736.17</v>
      </c>
      <c r="F24" s="28">
        <f t="shared" si="1"/>
        <v>0.7934194410881825</v>
      </c>
    </row>
    <row r="25" spans="2:6" ht="16.5" customHeight="1">
      <c r="B25" s="25" t="s">
        <v>104</v>
      </c>
      <c r="C25" s="26" t="s">
        <v>105</v>
      </c>
      <c r="D25" s="27">
        <v>4070386.12</v>
      </c>
      <c r="E25" s="27">
        <v>2382503.53</v>
      </c>
      <c r="F25" s="28">
        <f t="shared" si="1"/>
        <v>0.5853261729381093</v>
      </c>
    </row>
    <row r="26" spans="2:6" ht="18.75" customHeight="1">
      <c r="B26" s="25" t="s">
        <v>106</v>
      </c>
      <c r="C26" s="35" t="s">
        <v>107</v>
      </c>
      <c r="D26" s="27">
        <v>5282280</v>
      </c>
      <c r="E26" s="27">
        <v>5261289</v>
      </c>
      <c r="F26" s="28">
        <f t="shared" si="1"/>
        <v>0.9960261477998137</v>
      </c>
    </row>
    <row r="27" spans="2:6" ht="18.75" customHeight="1">
      <c r="B27" s="25" t="s">
        <v>108</v>
      </c>
      <c r="C27" s="35" t="s">
        <v>109</v>
      </c>
      <c r="D27" s="27">
        <v>257950</v>
      </c>
      <c r="E27" s="27">
        <v>257950</v>
      </c>
      <c r="F27" s="28">
        <f t="shared" si="1"/>
        <v>1</v>
      </c>
    </row>
    <row r="28" spans="2:6" ht="19.5" customHeight="1">
      <c r="B28" s="25" t="s">
        <v>110</v>
      </c>
      <c r="C28" s="26" t="s">
        <v>111</v>
      </c>
      <c r="D28" s="27">
        <v>9062980</v>
      </c>
      <c r="E28" s="27">
        <v>9062980</v>
      </c>
      <c r="F28" s="28">
        <f t="shared" si="1"/>
        <v>1</v>
      </c>
    </row>
    <row r="29" spans="2:6" ht="18.75" customHeight="1">
      <c r="B29" s="25"/>
      <c r="C29" s="26" t="s">
        <v>112</v>
      </c>
      <c r="D29" s="27"/>
      <c r="E29" s="27">
        <v>36342235.75</v>
      </c>
      <c r="F29" s="28"/>
    </row>
    <row r="30" spans="2:6" ht="19.5" customHeight="1">
      <c r="B30" s="36"/>
      <c r="C30" s="37"/>
      <c r="D30" s="38"/>
      <c r="E30" s="39"/>
      <c r="F30" s="14"/>
    </row>
    <row r="31" spans="2:6" ht="18" customHeight="1">
      <c r="B31" s="54" t="s">
        <v>118</v>
      </c>
      <c r="C31" s="54"/>
      <c r="D31" s="40"/>
      <c r="E31" s="41" t="s">
        <v>113</v>
      </c>
      <c r="F31" s="42"/>
    </row>
    <row r="32" spans="2:6" ht="18" customHeight="1">
      <c r="B32" s="55" t="s">
        <v>119</v>
      </c>
      <c r="C32" s="55"/>
      <c r="D32" s="55"/>
      <c r="E32" s="43"/>
      <c r="F32" s="43"/>
    </row>
    <row r="33" spans="2:6" ht="14.25" customHeight="1">
      <c r="B33" s="56"/>
      <c r="C33" s="56"/>
      <c r="D33" s="44"/>
      <c r="E33" s="43"/>
      <c r="F33" s="43"/>
    </row>
    <row r="34" spans="2:6" ht="23.25" customHeight="1">
      <c r="B34" s="43"/>
      <c r="C34" s="45"/>
      <c r="D34" s="45"/>
      <c r="E34" s="45"/>
      <c r="F34" s="43"/>
    </row>
    <row r="35" spans="2:6" ht="15">
      <c r="B35" s="43"/>
      <c r="C35" s="19" t="s">
        <v>69</v>
      </c>
      <c r="D35" s="20" t="s">
        <v>70</v>
      </c>
      <c r="E35" s="20"/>
      <c r="F35" s="43"/>
    </row>
  </sheetData>
  <sheetProtection selectLockedCells="1" selectUnlockedCells="1"/>
  <mergeCells count="10">
    <mergeCell ref="B31:C31"/>
    <mergeCell ref="B32:D32"/>
    <mergeCell ref="B33:C33"/>
    <mergeCell ref="D1:F1"/>
    <mergeCell ref="B2:G2"/>
    <mergeCell ref="B5:B7"/>
    <mergeCell ref="C5:C7"/>
    <mergeCell ref="D5:D7"/>
    <mergeCell ref="E5:E7"/>
    <mergeCell ref="F5:F7"/>
  </mergeCells>
  <printOptions/>
  <pageMargins left="0.2361111111111111" right="0.2361111111111111" top="0" bottom="0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Аслан</dc:creator>
  <cp:keywords/>
  <dc:description/>
  <cp:lastModifiedBy>NB-1</cp:lastModifiedBy>
  <cp:lastPrinted>2023-03-10T07:26:09Z</cp:lastPrinted>
  <dcterms:created xsi:type="dcterms:W3CDTF">2023-01-16T09:18:33Z</dcterms:created>
  <dcterms:modified xsi:type="dcterms:W3CDTF">2023-03-31T08:44:34Z</dcterms:modified>
  <cp:category/>
  <cp:version/>
  <cp:contentType/>
  <cp:contentStatus/>
</cp:coreProperties>
</file>